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Consolidated" sheetId="2" state="visible" r:id="rId4"/>
    <sheet name="Unit Tab (template)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<sst xmlns="http://schemas.openxmlformats.org/spreadsheetml/2006/main" count="37" uniqueCount="37">
  <si>
    <t xml:space="preserve">Consolidated DCF — Assumptions</t>
  </si>
  <si>
    <t xml:space="preserve">Set WACC components and growth in blue. Unit tabs and Consolidated pull from here.</t>
  </si>
  <si>
    <t xml:space="preserve">WACC build</t>
  </si>
  <si>
    <t xml:space="preserve">Risk-free rate</t>
  </si>
  <si>
    <t xml:space="preserve">Equity risk premium</t>
  </si>
  <si>
    <t xml:space="preserve">Beta</t>
  </si>
  <si>
    <t xml:space="preserve">Size premium</t>
  </si>
  <si>
    <t xml:space="preserve">Company-specific risk premium (CSRP)</t>
  </si>
  <si>
    <t xml:space="preserve">Cost of equity</t>
  </si>
  <si>
    <t xml:space="preserve">After-tax cost of debt</t>
  </si>
  <si>
    <t xml:space="preserve">Equity weight</t>
  </si>
  <si>
    <t xml:space="preserve">Debt weight</t>
  </si>
  <si>
    <t xml:space="preserve">WACC</t>
  </si>
  <si>
    <t xml:space="preserve">Terminal growth</t>
  </si>
  <si>
    <t xml:space="preserve">Forecast FCF growth</t>
  </si>
  <si>
    <t xml:space="preserve">Exit EBITDA multiple (comp)</t>
  </si>
  <si>
    <t xml:space="preserve">Source for comp multiple: [enter transaction comps here]</t>
  </si>
  <si>
    <t xml:space="preserve">Consolidated DCF Valuation</t>
  </si>
  <si>
    <t xml:space="preserve">Year-1 FCF in blue; growth &amp; WACC link from Assumptions; exit multiple cross-checks terminal value.</t>
  </si>
  <si>
    <t xml:space="preserve">Yr 1</t>
  </si>
  <si>
    <t xml:space="preserve">Yr 2</t>
  </si>
  <si>
    <t xml:space="preserve">Yr 3</t>
  </si>
  <si>
    <t xml:space="preserve">Yr 4</t>
  </si>
  <si>
    <t xml:space="preserve">Yr 5</t>
  </si>
  <si>
    <t xml:space="preserve">Free cash flow</t>
  </si>
  <si>
    <t xml:space="preserve">Discount factor</t>
  </si>
  <si>
    <t xml:space="preserve">PV of FCF</t>
  </si>
  <si>
    <t xml:space="preserve">PV of explicit cash flows (yrs 1-5)</t>
  </si>
  <si>
    <t xml:space="preserve">Terminal value (Gordon)</t>
  </si>
  <si>
    <t xml:space="preserve">PV of terminal value</t>
  </si>
  <si>
    <t xml:space="preserve">Enterprise value</t>
  </si>
  <si>
    <t xml:space="preserve">Implied exit EBITDA multiple (cross-check)</t>
  </si>
  <si>
    <t xml:space="preserve">&lt;- divide TV by your EBITDA</t>
  </si>
  <si>
    <t xml:space="preserve">Terminal value as % of EV</t>
  </si>
  <si>
    <t xml:space="preserve">Scenario (flex WACC on Assumptions for A/B/C range)</t>
  </si>
  <si>
    <t xml:space="preserve">Operating-Unit DCF (clone per unit)</t>
  </si>
  <si>
    <t xml:space="preserve">Build each unit here; Consolidated sums the units. Sample is single-stream for illustration.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</si>
</sst>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%"/>
    <numFmt numFmtId="166" formatCode="0.00"/>
    <numFmt numFmtId="167" formatCode="0.0\x"/>
    <numFmt numFmtId="168" formatCode="\$#,##0;&quot;($&quot;#,##0\);\-"/>
    <numFmt numFmtId="169" formatCode="0.00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A2B4F"/>
      <name val="Arial"/>
      <family val="0"/>
      <charset val="1"/>
    </font>
    <font>
      <sz val="10"/>
      <color rgb="FF5D6B7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1A2B4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sz val="9"/>
      <color rgb="FF5D6B7A"/>
      <name val="Arial"/>
      <family val="0"/>
      <charset val="1"/>
    </font>
    <font>
      <sz val="10"/>
      <color rgb="FF008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A2B4F"/>
        <bgColor rgb="FF333333"/>
      </patternFill>
    </fill>
    <fill>
      <patternFill patternType="solid">
        <fgColor rgb="FFEBF3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CAD6"/>
      </left>
      <right style="thin">
        <color rgb="FFBFCAD6"/>
      </right>
      <top style="thin">
        <color rgb="FFBFCAD6"/>
      </top>
      <bottom style="thin">
        <color rgb="FFBFCAD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CAD6"/>
      <rgbColor rgb="FF808080"/>
      <rgbColor rgb="FF9999FF"/>
      <rgbColor rgb="FF993366"/>
      <rgbColor rgb="FFFFFFCC"/>
      <rgbColor rgb="FFEBF3F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D6B7A"/>
      <rgbColor rgb="FF969696"/>
      <rgbColor rgb="FF1A2B4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4"/>
    <col collapsed="false" customWidth="true" hidden="false" outlineLevel="0" max="3" min="3" style="1" width="16"/>
  </cols>
  <sheetData>
    <row r="2" customFormat="false" ht="19.5" hidden="false" customHeight="true" outlineLevel="0" collapsed="false">
      <c r="B2" s="2" t="s">
        <v>0</v>
      </c>
    </row>
    <row r="3" customFormat="false" ht="15" hidden="false" customHeight="true" outlineLevel="0" collapsed="false">
      <c r="B3" s="3" t="s">
        <v>1</v>
      </c>
    </row>
    <row r="5" customFormat="false" ht="15" hidden="false" customHeight="true" outlineLevel="0" collapsed="false">
      <c r="B5" s="4" t="s">
        <v>2</v>
      </c>
      <c r="C5" s="4"/>
    </row>
    <row r="6" customFormat="false" ht="15" hidden="false" customHeight="true" outlineLevel="0" collapsed="false">
      <c r="B6" s="5" t="s">
        <v>3</v>
      </c>
      <c r="C6" s="6" t="n">
        <v>0.043</v>
      </c>
    </row>
    <row r="7" customFormat="false" ht="15" hidden="false" customHeight="true" outlineLevel="0" collapsed="false">
      <c r="B7" s="5" t="s">
        <v>4</v>
      </c>
      <c r="C7" s="6" t="n">
        <v>0.055</v>
      </c>
    </row>
    <row r="8" customFormat="false" ht="15" hidden="false" customHeight="true" outlineLevel="0" collapsed="false">
      <c r="B8" s="5" t="s">
        <v>5</v>
      </c>
      <c r="C8" s="7" t="n">
        <v>1.2</v>
      </c>
    </row>
    <row r="9" customFormat="false" ht="15" hidden="false" customHeight="true" outlineLevel="0" collapsed="false">
      <c r="B9" s="5" t="s">
        <v>6</v>
      </c>
      <c r="C9" s="6" t="n">
        <v>0.03</v>
      </c>
    </row>
    <row r="10" customFormat="false" ht="23.25" hidden="false" customHeight="true" outlineLevel="0" collapsed="false">
      <c r="B10" s="5" t="s">
        <v>7</v>
      </c>
      <c r="C10" s="6" t="n">
        <v>0.02</v>
      </c>
    </row>
    <row r="11" customFormat="false" ht="15" hidden="false" customHeight="true" outlineLevel="0" collapsed="false">
      <c r="B11" s="5" t="s">
        <v>8</v>
      </c>
      <c r="C11" s="8" t="n">
        <f aca="false">C6+C8*C7+C9+C10</f>
        <v>0.159</v>
      </c>
    </row>
    <row r="12" customFormat="false" ht="15" hidden="false" customHeight="true" outlineLevel="0" collapsed="false">
      <c r="B12" s="5" t="s">
        <v>9</v>
      </c>
      <c r="C12" s="6" t="n">
        <v>0.06</v>
      </c>
    </row>
    <row r="13" customFormat="false" ht="15" hidden="false" customHeight="true" outlineLevel="0" collapsed="false">
      <c r="B13" s="5" t="s">
        <v>10</v>
      </c>
      <c r="C13" s="6" t="n">
        <v>0.8</v>
      </c>
    </row>
    <row r="14" customFormat="false" ht="15" hidden="false" customHeight="true" outlineLevel="0" collapsed="false">
      <c r="B14" s="5" t="s">
        <v>11</v>
      </c>
      <c r="C14" s="6" t="n">
        <v>0.2</v>
      </c>
    </row>
    <row r="15" customFormat="false" ht="15" hidden="false" customHeight="true" outlineLevel="0" collapsed="false">
      <c r="B15" s="5" t="s">
        <v>12</v>
      </c>
      <c r="C15" s="9" t="n">
        <f aca="false">C11*C13+C12*C14</f>
        <v>0.1392</v>
      </c>
    </row>
    <row r="17" customFormat="false" ht="15" hidden="false" customHeight="true" outlineLevel="0" collapsed="false">
      <c r="B17" s="10" t="s">
        <v>13</v>
      </c>
      <c r="C17" s="11" t="n">
        <v>0.025</v>
      </c>
    </row>
    <row r="18" customFormat="false" ht="15" hidden="false" customHeight="true" outlineLevel="0" collapsed="false">
      <c r="B18" s="10" t="s">
        <v>14</v>
      </c>
      <c r="C18" s="11" t="n">
        <v>0.06</v>
      </c>
    </row>
    <row r="19" customFormat="false" ht="15" hidden="false" customHeight="true" outlineLevel="0" collapsed="false">
      <c r="B19" s="10" t="s">
        <v>15</v>
      </c>
      <c r="C19" s="12" t="n">
        <v>8</v>
      </c>
    </row>
    <row r="21" customFormat="false" ht="15" hidden="false" customHeight="true" outlineLevel="0" collapsed="false">
      <c r="B21" s="13" t="s">
        <v>16</v>
      </c>
    </row>
  </sheetData>
  <mergeCells count="1">
    <mergeCell ref="B5:C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0"/>
    <col collapsed="false" customWidth="true" hidden="false" outlineLevel="0" max="8" min="3" style="1" width="14"/>
  </cols>
  <sheetData>
    <row r="2" customFormat="false" ht="19.5" hidden="false" customHeight="true" outlineLevel="0" collapsed="false">
      <c r="B2" s="2" t="s">
        <v>17</v>
      </c>
    </row>
    <row r="3" customFormat="false" ht="15" hidden="false" customHeight="true" outlineLevel="0" collapsed="false">
      <c r="B3" s="3" t="s">
        <v>18</v>
      </c>
    </row>
    <row r="5" customFormat="false" ht="15" hidden="false" customHeight="true" outlineLevel="0" collapsed="false">
      <c r="B5" s="14"/>
      <c r="C5" s="14" t="s">
        <v>19</v>
      </c>
      <c r="D5" s="14" t="s">
        <v>20</v>
      </c>
      <c r="E5" s="14" t="s">
        <v>21</v>
      </c>
      <c r="F5" s="14" t="s">
        <v>22</v>
      </c>
      <c r="G5" s="14" t="s">
        <v>23</v>
      </c>
    </row>
    <row r="6" customFormat="false" ht="15" hidden="false" customHeight="true" outlineLevel="0" collapsed="false">
      <c r="B6" s="15" t="s">
        <v>24</v>
      </c>
      <c r="C6" s="16" t="n">
        <v>2500000</v>
      </c>
      <c r="D6" s="17" t="n">
        <f aca="false">C6*(1+Assumptions!$C$18)</f>
        <v>2650000</v>
      </c>
      <c r="E6" s="17" t="n">
        <f aca="false">D6*(1+Assumptions!$C$18)</f>
        <v>2809000</v>
      </c>
      <c r="F6" s="17" t="n">
        <f aca="false">E6*(1+Assumptions!$C$18)</f>
        <v>2977540</v>
      </c>
      <c r="G6" s="17" t="n">
        <f aca="false">F6*(1+Assumptions!$C$18)</f>
        <v>3156192.4</v>
      </c>
    </row>
    <row r="7" customFormat="false" ht="15" hidden="false" customHeight="true" outlineLevel="0" collapsed="false">
      <c r="B7" s="15" t="s">
        <v>25</v>
      </c>
      <c r="C7" s="18" t="n">
        <f aca="false">1/(1+Assumptions!$C$15)^1</f>
        <v>0.877808988764045</v>
      </c>
      <c r="D7" s="18" t="n">
        <f aca="false">1/(1+Assumptions!$C$15)^2</f>
        <v>0.770548620754955</v>
      </c>
      <c r="E7" s="18" t="n">
        <f aca="false">1/(1+Assumptions!$C$15)^3</f>
        <v>0.676394505578437</v>
      </c>
      <c r="F7" s="18" t="n">
        <f aca="false">1/(1+Assumptions!$C$15)^4</f>
        <v>0.593745176947364</v>
      </c>
      <c r="G7" s="18" t="n">
        <f aca="false">1/(1+Assumptions!$C$15)^5</f>
        <v>0.521194853359694</v>
      </c>
    </row>
    <row r="8" customFormat="false" ht="15" hidden="false" customHeight="true" outlineLevel="0" collapsed="false">
      <c r="B8" s="15" t="s">
        <v>26</v>
      </c>
      <c r="C8" s="19" t="n">
        <f aca="false">C6*C7</f>
        <v>2194522.47191011</v>
      </c>
      <c r="D8" s="19" t="n">
        <f aca="false">D6*D7</f>
        <v>2041953.84500063</v>
      </c>
      <c r="E8" s="19" t="n">
        <f aca="false">E6*E7</f>
        <v>1899992.16616983</v>
      </c>
      <c r="F8" s="19" t="n">
        <f aca="false">F6*F7</f>
        <v>1767900.01416785</v>
      </c>
      <c r="G8" s="19" t="n">
        <f aca="false">G6*G7</f>
        <v>1644991.23509298</v>
      </c>
    </row>
    <row r="11" customFormat="false" ht="15" hidden="false" customHeight="true" outlineLevel="0" collapsed="false">
      <c r="B11" s="5" t="s">
        <v>27</v>
      </c>
      <c r="C11" s="19" t="n">
        <f aca="false">SUM(C8:G8)</f>
        <v>9549359.73234141</v>
      </c>
    </row>
    <row r="12" customFormat="false" ht="15" hidden="false" customHeight="true" outlineLevel="0" collapsed="false">
      <c r="B12" s="5" t="s">
        <v>28</v>
      </c>
      <c r="C12" s="19" t="n">
        <f aca="false">G6*(1+Assumptions!C17)/(Assumptions!C15-Assumptions!C17)</f>
        <v>28328346.8476357</v>
      </c>
    </row>
    <row r="13" customFormat="false" ht="15" hidden="false" customHeight="true" outlineLevel="0" collapsed="false">
      <c r="B13" s="5" t="s">
        <v>29</v>
      </c>
      <c r="C13" s="19" t="n">
        <f aca="false">C12*G7</f>
        <v>14764588.5811761</v>
      </c>
    </row>
    <row r="14" customFormat="false" ht="15" hidden="false" customHeight="true" outlineLevel="0" collapsed="false">
      <c r="B14" s="5" t="s">
        <v>30</v>
      </c>
      <c r="C14" s="20" t="n">
        <f aca="false">C11+C13</f>
        <v>24313948.3135175</v>
      </c>
    </row>
    <row r="15" customFormat="false" ht="23.25" hidden="false" customHeight="true" outlineLevel="0" collapsed="false">
      <c r="B15" s="5" t="s">
        <v>31</v>
      </c>
      <c r="C15" s="21" t="n">
        <f aca="false">C12/3000000</f>
        <v>9.44278228254524</v>
      </c>
      <c r="D15" s="13" t="s">
        <v>32</v>
      </c>
    </row>
    <row r="16" customFormat="false" ht="15" hidden="false" customHeight="true" outlineLevel="0" collapsed="false">
      <c r="B16" s="5" t="s">
        <v>33</v>
      </c>
      <c r="C16" s="22" t="n">
        <f aca="false">C13/C14</f>
        <v>0.607247674906326</v>
      </c>
    </row>
    <row r="19" customFormat="false" ht="15" hidden="false" customHeight="true" outlineLevel="0" collapsed="false">
      <c r="B19" s="23" t="s">
        <v>34</v>
      </c>
      <c r="C19" s="23"/>
      <c r="D19" s="23"/>
      <c r="E19" s="23"/>
      <c r="F19" s="23"/>
      <c r="G19" s="23"/>
      <c r="H19" s="23"/>
    </row>
  </sheetData>
  <mergeCells count="1">
    <mergeCell ref="B19:H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0"/>
    <col collapsed="false" customWidth="true" hidden="false" outlineLevel="0" max="7" min="3" style="1" width="14"/>
  </cols>
  <sheetData>
    <row r="2" customFormat="false" ht="19.5" hidden="false" customHeight="true" outlineLevel="0" collapsed="false">
      <c r="B2" s="2" t="s">
        <v>35</v>
      </c>
    </row>
    <row r="3" customFormat="false" ht="15" hidden="false" customHeight="true" outlineLevel="0" collapsed="false">
      <c r="B3" s="3" t="s">
        <v>36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2026-05-28T03:45:04Z</dcterms:created>
  <dc:creator>openpyxl</dc:creator>
  <dc:description/>
  <dc:language>en-US</dc:language>
  <cp:lastModifiedBy/>
  <dcterms:modified xsi:type="dcterms:W3CDTF">2026-05-28T03:45:30Z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